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50" activeTab="0"/>
  </bookViews>
  <sheets>
    <sheet name="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<sst xmlns="http://schemas.openxmlformats.org/spreadsheetml/2006/main" count="32" uniqueCount="31">
  <si>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E</t>
  </si>
  <si>
    <t>degeneracy</t>
  </si>
  <si>
    <t>ntotal</t>
  </si>
  <si>
    <t>total states</t>
  </si>
  <si>
    <t>n at this E</t>
  </si>
  <si>
    <t>dE/kT</t>
  </si>
  <si>
    <t>n at this E/n0</t>
  </si>
  <si>
    <t>max i (calc)</t>
  </si>
  <si>
    <t>ni/n0</t>
  </si>
  <si>
    <t>i</t>
  </si>
  <si>
    <t>J</t>
  </si>
  <si>
    <t>J(J+1)</t>
  </si>
  <si>
    <t>2J+1</t>
  </si>
  <si>
    <t>sum(2J+1)</t>
  </si>
  <si>
    <t>states</t>
  </si>
  <si>
    <t>max I (act)</t>
  </si>
  <si>
    <t>quanta</t>
  </si>
  <si>
    <t>dE(nominal)</t>
  </si>
  <si>
    <t>e^-dE/kT</t>
  </si>
  <si>
    <t>T (Kelvin)</t>
  </si>
  <si>
    <t>(the first energy spacing)</t>
  </si>
  <si>
    <t>using book formula</t>
  </si>
  <si>
    <t>The book discussion of rotational states does not take into account the degeneracy of rotational states, which is 2J+1</t>
  </si>
  <si>
    <t>(2i+1 using the book's i-notation). The question arises whether a calculation of the max number of levels populated is valid.</t>
  </si>
  <si>
    <t>This spreadsheet demonstates that even though the levels are not evenly spaced, due to the degeneracy the calculation</t>
  </si>
  <si>
    <t>on page 3-17 is basically valid. It appears there is an error, though. The number "526" should read "504."</t>
  </si>
  <si>
    <t>column sum</t>
  </si>
  <si>
    <t>using this spread sheet</t>
  </si>
  <si>
    <t>populated</t>
  </si>
  <si>
    <t>(joules)</t>
  </si>
  <si>
    <t>Basically, although the energy levels are getting further apart, the degeneracy "fills in the gaps," and the calculation still works!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</si>
</sst>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5" formatCode="0.000E+00"/>
  </numFmts>
  <fonts count="9"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65" fontId="7" fillId="2" borderId="0" xfId="0" applyNumberFormat="1" applyFont="1" applyFill="1" applyAlignment="1" applyProtection="1">
      <alignment/>
      <protection locked="0"/>
    </xf>
    <xf numFmtId="0" fontId="7" fillId="2" borderId="0" xfId="0" applyNumberFormat="1" applyFont="1" applyFill="1" applyAlignment="1" applyProtection="1">
      <alignment/>
      <protection locked="0"/>
    </xf>
  </cellXfs>
  <cellStyles count="11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EADING1" xfId="20"/>
    <cellStyle name="HEADING2" xfId="21"/>
    <cellStyle name="Hyperlink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number of states vs. energy for rotational energy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A!$C$17:$C$80</c:f>
              <c:numCache>
                <c:ptCount val="64"/>
                <c:pt idx="0">
                  <c:v>0</c:v>
                </c:pt>
                <c:pt idx="1">
                  <c:v>4.28E-22</c:v>
                </c:pt>
                <c:pt idx="2">
                  <c:v>1.284E-21</c:v>
                </c:pt>
                <c:pt idx="3">
                  <c:v>2.568E-21</c:v>
                </c:pt>
                <c:pt idx="4">
                  <c:v>4.28E-21</c:v>
                </c:pt>
                <c:pt idx="5">
                  <c:v>6.42E-21</c:v>
                </c:pt>
                <c:pt idx="6">
                  <c:v>8.988E-21</c:v>
                </c:pt>
                <c:pt idx="7">
                  <c:v>1.1984E-20</c:v>
                </c:pt>
                <c:pt idx="8">
                  <c:v>1.5408E-20</c:v>
                </c:pt>
                <c:pt idx="9">
                  <c:v>1.926E-20</c:v>
                </c:pt>
                <c:pt idx="10">
                  <c:v>2.354E-20</c:v>
                </c:pt>
                <c:pt idx="11">
                  <c:v>2.8248E-20</c:v>
                </c:pt>
                <c:pt idx="12">
                  <c:v>3.3384E-20</c:v>
                </c:pt>
                <c:pt idx="13">
                  <c:v>3.8948E-20</c:v>
                </c:pt>
                <c:pt idx="14">
                  <c:v>4.494E-20</c:v>
                </c:pt>
                <c:pt idx="15">
                  <c:v>5.136E-20</c:v>
                </c:pt>
                <c:pt idx="16">
                  <c:v>5.8208E-20</c:v>
                </c:pt>
                <c:pt idx="17">
                  <c:v>6.5484E-20</c:v>
                </c:pt>
                <c:pt idx="18">
                  <c:v>7.318800000000001E-20</c:v>
                </c:pt>
                <c:pt idx="19">
                  <c:v>8.132E-20</c:v>
                </c:pt>
                <c:pt idx="20">
                  <c:v>8.988E-20</c:v>
                </c:pt>
                <c:pt idx="21">
                  <c:v>9.886800000000001E-20</c:v>
                </c:pt>
                <c:pt idx="22">
                  <c:v>1.08284E-19</c:v>
                </c:pt>
                <c:pt idx="23">
                  <c:v>1.18128E-19</c:v>
                </c:pt>
                <c:pt idx="24">
                  <c:v>1.284E-19</c:v>
                </c:pt>
                <c:pt idx="25">
                  <c:v>1.391E-19</c:v>
                </c:pt>
                <c:pt idx="26">
                  <c:v>1.50228E-19</c:v>
                </c:pt>
                <c:pt idx="27">
                  <c:v>1.61784E-19</c:v>
                </c:pt>
                <c:pt idx="28">
                  <c:v>1.7376800000000001E-19</c:v>
                </c:pt>
                <c:pt idx="29">
                  <c:v>1.8618E-19</c:v>
                </c:pt>
                <c:pt idx="30">
                  <c:v>1.9902E-19</c:v>
                </c:pt>
                <c:pt idx="31">
                  <c:v>2.12288E-19</c:v>
                </c:pt>
                <c:pt idx="32">
                  <c:v>2.25984E-19</c:v>
                </c:pt>
                <c:pt idx="33">
                  <c:v>2.40108E-19</c:v>
                </c:pt>
                <c:pt idx="34">
                  <c:v>2.5466E-19</c:v>
                </c:pt>
                <c:pt idx="35">
                  <c:v>2.6964E-19</c:v>
                </c:pt>
                <c:pt idx="36">
                  <c:v>2.85048E-19</c:v>
                </c:pt>
                <c:pt idx="37">
                  <c:v>3.00884E-19</c:v>
                </c:pt>
                <c:pt idx="38">
                  <c:v>3.17148E-19</c:v>
                </c:pt>
                <c:pt idx="39">
                  <c:v>3.3384000000000003E-19</c:v>
                </c:pt>
                <c:pt idx="40">
                  <c:v>3.5096E-19</c:v>
                </c:pt>
                <c:pt idx="41">
                  <c:v>3.68508E-19</c:v>
                </c:pt>
                <c:pt idx="42">
                  <c:v>3.86484E-19</c:v>
                </c:pt>
                <c:pt idx="43">
                  <c:v>4.04888E-19</c:v>
                </c:pt>
                <c:pt idx="44">
                  <c:v>4.2372E-19</c:v>
                </c:pt>
                <c:pt idx="45">
                  <c:v>4.4298E-19</c:v>
                </c:pt>
                <c:pt idx="46">
                  <c:v>4.62668E-19</c:v>
                </c:pt>
                <c:pt idx="47">
                  <c:v>4.82784E-19</c:v>
                </c:pt>
                <c:pt idx="48">
                  <c:v>5.033280000000001E-19</c:v>
                </c:pt>
                <c:pt idx="49">
                  <c:v>5.243E-19</c:v>
                </c:pt>
                <c:pt idx="50">
                  <c:v>5.457E-19</c:v>
                </c:pt>
                <c:pt idx="51">
                  <c:v>5.67528E-19</c:v>
                </c:pt>
                <c:pt idx="52">
                  <c:v>5.89784E-19</c:v>
                </c:pt>
                <c:pt idx="53">
                  <c:v>6.12468E-19</c:v>
                </c:pt>
                <c:pt idx="54">
                  <c:v>6.3558000000000005E-19</c:v>
                </c:pt>
                <c:pt idx="55">
                  <c:v>6.5912E-19</c:v>
                </c:pt>
                <c:pt idx="56">
                  <c:v>6.83088E-19</c:v>
                </c:pt>
                <c:pt idx="57">
                  <c:v>7.07484E-19</c:v>
                </c:pt>
                <c:pt idx="58">
                  <c:v>7.32308E-19</c:v>
                </c:pt>
                <c:pt idx="59">
                  <c:v>7.5756E-19</c:v>
                </c:pt>
                <c:pt idx="60">
                  <c:v>7.8324E-19</c:v>
                </c:pt>
                <c:pt idx="61">
                  <c:v>8.09348E-19</c:v>
                </c:pt>
                <c:pt idx="62">
                  <c:v>8.35884E-19</c:v>
                </c:pt>
                <c:pt idx="63">
                  <c:v>8.62848E-19</c:v>
                </c:pt>
              </c:numCache>
            </c:numRef>
          </c:xVal>
          <c:yVal>
            <c:numRef>
              <c:f>A!$I$17:$I$80</c:f>
              <c:numCache>
                <c:ptCount val="6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  <c:pt idx="49">
                  <c:v>2500</c:v>
                </c:pt>
                <c:pt idx="50">
                  <c:v>2601</c:v>
                </c:pt>
                <c:pt idx="51">
                  <c:v>2704</c:v>
                </c:pt>
                <c:pt idx="52">
                  <c:v>2809</c:v>
                </c:pt>
                <c:pt idx="53">
                  <c:v>2916</c:v>
                </c:pt>
                <c:pt idx="54">
                  <c:v>3025</c:v>
                </c:pt>
                <c:pt idx="55">
                  <c:v>3136</c:v>
                </c:pt>
                <c:pt idx="56">
                  <c:v>3249</c:v>
                </c:pt>
                <c:pt idx="57">
                  <c:v>3364</c:v>
                </c:pt>
                <c:pt idx="58">
                  <c:v>3481</c:v>
                </c:pt>
                <c:pt idx="59">
                  <c:v>3600</c:v>
                </c:pt>
                <c:pt idx="60">
                  <c:v>3721</c:v>
                </c:pt>
                <c:pt idx="61">
                  <c:v>3844</c:v>
                </c:pt>
                <c:pt idx="62">
                  <c:v>3969</c:v>
                </c:pt>
                <c:pt idx="63">
                  <c:v>4096</c:v>
                </c:pt>
              </c:numCache>
            </c:numRef>
          </c:yVal>
          <c:smooth val="0"/>
        </c:ser>
        <c:axId val="12176984"/>
        <c:axId val="16504601"/>
      </c:scatterChart>
      <c:valAx>
        <c:axId val="1217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(Joules)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04601"/>
        <c:crosses val="autoZero"/>
        <c:crossBetween val="midCat"/>
        <c:dispUnits/>
      </c:valAx>
      <c:valAx>
        <c:axId val="1650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6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workbookViewId="0" topLeftCell="A1">
      <pane ySplit="16" topLeftCell="BM67" activePane="bottomLeft" state="frozen"/>
      <selection pane="topLeft" activeCell="A1" sqref="A1"/>
      <selection pane="bottomLeft" activeCell="C7" sqref="C7"/>
    </sheetView>
  </sheetViews>
  <sheetFormatPr defaultColWidth="8.88671875" defaultRowHeight="15"/>
  <cols>
    <col min="1" max="1" width="7.99609375" style="1" customWidth="1"/>
    <col min="2" max="2" width="10.6640625" style="1" customWidth="1"/>
    <col min="3" max="3" width="6.4453125" style="2" customWidth="1"/>
    <col min="4" max="4" width="10.88671875" style="1" customWidth="1"/>
    <col min="5" max="5" width="7.99609375" style="1" customWidth="1"/>
    <col min="6" max="6" width="11.10546875" style="1" customWidth="1"/>
    <col min="7" max="7" width="8.88671875" style="1" customWidth="1"/>
    <col min="8" max="8" width="7.99609375" style="1" customWidth="1"/>
    <col min="9" max="9" width="10.88671875" style="1" customWidth="1"/>
    <col min="11" max="16384" width="7.99609375" style="1" customWidth="1"/>
  </cols>
  <sheetData>
    <row r="1" ht="15">
      <c r="A1" s="1" t="s">
        <v>22</v>
      </c>
    </row>
    <row r="2" ht="15">
      <c r="A2" s="1" t="s">
        <v>23</v>
      </c>
    </row>
    <row r="3" ht="15">
      <c r="A3" s="1" t="s">
        <v>24</v>
      </c>
    </row>
    <row r="4" ht="15">
      <c r="A4" s="1" t="s">
        <v>25</v>
      </c>
    </row>
    <row r="5" ht="15">
      <c r="A5" s="1" t="s">
        <v>30</v>
      </c>
    </row>
    <row r="7" spans="2:4" ht="15">
      <c r="B7" s="1" t="s">
        <v>17</v>
      </c>
      <c r="C7" s="7">
        <f>4.28E-22</f>
        <v>4.28E-22</v>
      </c>
      <c r="D7" s="1" t="s">
        <v>20</v>
      </c>
    </row>
    <row r="8" spans="2:4" ht="15">
      <c r="B8" s="1" t="s">
        <v>19</v>
      </c>
      <c r="C8" s="8">
        <v>298</v>
      </c>
      <c r="D8" s="2">
        <f>IF(C9&lt;0.02,"TEMP MAY BE TOO HIGH FOR THIS CALC","")</f>
      </c>
    </row>
    <row r="9" spans="2:7" ht="15">
      <c r="B9" s="1" t="s">
        <v>5</v>
      </c>
      <c r="C9" s="2">
        <f>C7/1.38066E-23/C8</f>
        <v>0.10402572760406292</v>
      </c>
      <c r="E9" s="1" t="s">
        <v>7</v>
      </c>
      <c r="F9" s="1">
        <f>INT(LN(C11*(1-C10))/C9)</f>
        <v>504</v>
      </c>
      <c r="G9" s="1" t="s">
        <v>21</v>
      </c>
    </row>
    <row r="10" spans="2:7" ht="15">
      <c r="B10" s="1" t="s">
        <v>18</v>
      </c>
      <c r="C10" s="6">
        <f>EXP(-C9)</f>
        <v>0.9012021113518435</v>
      </c>
      <c r="E10" s="1" t="s">
        <v>15</v>
      </c>
      <c r="F10" s="1">
        <f>SUM(H17:H68)</f>
        <v>521</v>
      </c>
      <c r="G10" s="1" t="s">
        <v>27</v>
      </c>
    </row>
    <row r="11" spans="2:3" ht="15">
      <c r="B11" s="1" t="s">
        <v>2</v>
      </c>
      <c r="C11" s="2">
        <v>6.022E+23</v>
      </c>
    </row>
    <row r="12" spans="6:7" ht="15">
      <c r="F12" s="4" t="s">
        <v>26</v>
      </c>
      <c r="G12" s="4" t="s">
        <v>26</v>
      </c>
    </row>
    <row r="13" spans="6:7" ht="15">
      <c r="F13" s="1">
        <f>SUM(F17:F114)</f>
        <v>9.953416054077698</v>
      </c>
      <c r="G13" s="1">
        <f>SUM(G17:G114)</f>
        <v>6.022000000000002E+23</v>
      </c>
    </row>
    <row r="15" spans="1:9" s="4" customFormat="1" ht="12.75">
      <c r="A15" s="4" t="s">
        <v>9</v>
      </c>
      <c r="B15" s="4" t="s">
        <v>16</v>
      </c>
      <c r="C15" s="5" t="s">
        <v>0</v>
      </c>
      <c r="D15" s="4" t="s">
        <v>1</v>
      </c>
      <c r="E15" s="4" t="s">
        <v>8</v>
      </c>
      <c r="F15" s="4" t="s">
        <v>6</v>
      </c>
      <c r="G15" s="4" t="s">
        <v>4</v>
      </c>
      <c r="H15" s="4" t="s">
        <v>28</v>
      </c>
      <c r="I15" s="4" t="s">
        <v>3</v>
      </c>
    </row>
    <row r="16" spans="1:9" s="4" customFormat="1" ht="12.75">
      <c r="A16" s="4" t="s">
        <v>10</v>
      </c>
      <c r="B16" s="4" t="s">
        <v>11</v>
      </c>
      <c r="C16" s="5" t="s">
        <v>29</v>
      </c>
      <c r="D16" s="4" t="s">
        <v>12</v>
      </c>
      <c r="H16" s="4" t="s">
        <v>14</v>
      </c>
      <c r="I16" s="4" t="s">
        <v>13</v>
      </c>
    </row>
    <row r="17" spans="1:9" ht="15">
      <c r="A17" s="1">
        <v>0</v>
      </c>
      <c r="B17" s="1">
        <f aca="true" t="shared" si="0" ref="B17:B48">A17*(A17+1)</f>
        <v>0</v>
      </c>
      <c r="C17" s="2">
        <f>B17*$C$7</f>
        <v>0</v>
      </c>
      <c r="D17" s="1">
        <f aca="true" t="shared" si="1" ref="D17:D48">2*A17+1</f>
        <v>1</v>
      </c>
      <c r="E17" s="1">
        <v>1</v>
      </c>
      <c r="F17" s="1">
        <f aca="true" t="shared" si="2" ref="F17:F48">D17*E17</f>
        <v>1</v>
      </c>
      <c r="G17" s="3">
        <f aca="true" t="shared" si="3" ref="G17:G48">F17/$F$13*$C$11</f>
        <v>6.050184145103548E+22</v>
      </c>
      <c r="H17" s="1">
        <f>IF(G17&lt;1,0,IF(G17/D17&lt;1,INT(G17),D17))</f>
        <v>1</v>
      </c>
      <c r="I17" s="1">
        <v>1</v>
      </c>
    </row>
    <row r="18" spans="1:9" ht="15">
      <c r="A18" s="1">
        <v>1</v>
      </c>
      <c r="B18" s="1">
        <f t="shared" si="0"/>
        <v>2</v>
      </c>
      <c r="C18" s="2">
        <f>B18*$C$7/2</f>
        <v>4.28E-22</v>
      </c>
      <c r="D18" s="1">
        <f t="shared" si="1"/>
        <v>3</v>
      </c>
      <c r="E18" s="1">
        <f aca="true" t="shared" si="4" ref="E18:E49">$C$10^B18</f>
        <v>0.8121652455050204</v>
      </c>
      <c r="F18" s="1">
        <f t="shared" si="2"/>
        <v>2.4364957365150612</v>
      </c>
      <c r="G18" s="3">
        <f t="shared" si="3"/>
        <v>1.4741247874675815E+23</v>
      </c>
      <c r="H18" s="1">
        <f aca="true" t="shared" si="5" ref="H18:H67">IF(G18&lt;1,0,IF(G18/D18&lt;1,INT(G18),D18))</f>
        <v>3</v>
      </c>
      <c r="I18" s="1">
        <f aca="true" t="shared" si="6" ref="I18:I49">D18+I17</f>
        <v>4</v>
      </c>
    </row>
    <row r="19" spans="1:9" ht="15">
      <c r="A19" s="1">
        <v>2</v>
      </c>
      <c r="B19" s="1">
        <f t="shared" si="0"/>
        <v>6</v>
      </c>
      <c r="C19" s="2">
        <f aca="true" t="shared" si="7" ref="C19:C80">B19*$C$7/2</f>
        <v>1.284E-21</v>
      </c>
      <c r="D19" s="1">
        <f t="shared" si="1"/>
        <v>5</v>
      </c>
      <c r="E19" s="1">
        <f t="shared" si="4"/>
        <v>0.5357142554189023</v>
      </c>
      <c r="F19" s="1">
        <f t="shared" si="2"/>
        <v>2.6785712770945116</v>
      </c>
      <c r="G19" s="3">
        <f t="shared" si="3"/>
        <v>1.6205849472206975E+23</v>
      </c>
      <c r="H19" s="1">
        <f t="shared" si="5"/>
        <v>5</v>
      </c>
      <c r="I19" s="1">
        <f t="shared" si="6"/>
        <v>9</v>
      </c>
    </row>
    <row r="20" spans="1:9" ht="15">
      <c r="A20" s="1">
        <v>3</v>
      </c>
      <c r="B20" s="1">
        <f t="shared" si="0"/>
        <v>12</v>
      </c>
      <c r="C20" s="2">
        <f t="shared" si="7"/>
        <v>2.568E-21</v>
      </c>
      <c r="D20" s="1">
        <f t="shared" si="1"/>
        <v>7</v>
      </c>
      <c r="E20" s="1">
        <f t="shared" si="4"/>
        <v>0.2869897634590288</v>
      </c>
      <c r="F20" s="1">
        <f t="shared" si="2"/>
        <v>2.008928344213202</v>
      </c>
      <c r="G20" s="3">
        <f t="shared" si="3"/>
        <v>1.2154386416807837E+23</v>
      </c>
      <c r="H20" s="1">
        <f t="shared" si="5"/>
        <v>7</v>
      </c>
      <c r="I20" s="1">
        <f t="shared" si="6"/>
        <v>16</v>
      </c>
    </row>
    <row r="21" spans="1:9" ht="15">
      <c r="A21" s="1">
        <v>4</v>
      </c>
      <c r="B21" s="1">
        <f t="shared" si="0"/>
        <v>20</v>
      </c>
      <c r="C21" s="2">
        <f t="shared" si="7"/>
        <v>4.28E-21</v>
      </c>
      <c r="D21" s="1">
        <f t="shared" si="1"/>
        <v>9</v>
      </c>
      <c r="E21" s="1">
        <f t="shared" si="4"/>
        <v>0.12486594563354877</v>
      </c>
      <c r="F21" s="1">
        <f t="shared" si="2"/>
        <v>1.123793510701939</v>
      </c>
      <c r="G21" s="3">
        <f t="shared" si="3"/>
        <v>6.799157680819125E+22</v>
      </c>
      <c r="H21" s="1">
        <f t="shared" si="5"/>
        <v>9</v>
      </c>
      <c r="I21" s="1">
        <f t="shared" si="6"/>
        <v>25</v>
      </c>
    </row>
    <row r="22" spans="1:9" ht="15">
      <c r="A22" s="1">
        <v>5</v>
      </c>
      <c r="B22" s="1">
        <f t="shared" si="0"/>
        <v>30</v>
      </c>
      <c r="C22" s="2">
        <f t="shared" si="7"/>
        <v>6.42E-21</v>
      </c>
      <c r="D22" s="1">
        <f t="shared" si="1"/>
        <v>11</v>
      </c>
      <c r="E22" s="1">
        <f t="shared" si="4"/>
        <v>0.0441230998245647</v>
      </c>
      <c r="F22" s="1">
        <f t="shared" si="2"/>
        <v>0.4853540980702117</v>
      </c>
      <c r="G22" s="3">
        <f t="shared" si="3"/>
        <v>2.936481668905427E+22</v>
      </c>
      <c r="H22" s="1">
        <f t="shared" si="5"/>
        <v>11</v>
      </c>
      <c r="I22" s="1">
        <f t="shared" si="6"/>
        <v>36</v>
      </c>
    </row>
    <row r="23" spans="1:9" ht="15">
      <c r="A23" s="1">
        <v>6</v>
      </c>
      <c r="B23" s="1">
        <f t="shared" si="0"/>
        <v>42</v>
      </c>
      <c r="C23" s="2">
        <f t="shared" si="7"/>
        <v>8.988E-21</v>
      </c>
      <c r="D23" s="1">
        <f t="shared" si="1"/>
        <v>13</v>
      </c>
      <c r="E23" s="1">
        <f t="shared" si="4"/>
        <v>0.012662877981730939</v>
      </c>
      <c r="F23" s="1">
        <f t="shared" si="2"/>
        <v>0.16461741376250222</v>
      </c>
      <c r="G23" s="3">
        <f t="shared" si="3"/>
        <v>9.959656667538415E+21</v>
      </c>
      <c r="H23" s="1">
        <f t="shared" si="5"/>
        <v>13</v>
      </c>
      <c r="I23" s="1">
        <f t="shared" si="6"/>
        <v>49</v>
      </c>
    </row>
    <row r="24" spans="1:9" ht="15">
      <c r="A24" s="1">
        <v>7</v>
      </c>
      <c r="B24" s="1">
        <f t="shared" si="0"/>
        <v>56</v>
      </c>
      <c r="C24" s="2">
        <f t="shared" si="7"/>
        <v>1.1984E-20</v>
      </c>
      <c r="D24" s="1">
        <f t="shared" si="1"/>
        <v>15</v>
      </c>
      <c r="E24" s="1">
        <f t="shared" si="4"/>
        <v>0.0029515030030229194</v>
      </c>
      <c r="F24" s="1">
        <f t="shared" si="2"/>
        <v>0.044272545045343795</v>
      </c>
      <c r="G24" s="3">
        <f t="shared" si="3"/>
        <v>2.6785705009672167E+21</v>
      </c>
      <c r="H24" s="1">
        <f t="shared" si="5"/>
        <v>15</v>
      </c>
      <c r="I24" s="1">
        <f t="shared" si="6"/>
        <v>64</v>
      </c>
    </row>
    <row r="25" spans="1:9" ht="15">
      <c r="A25" s="1">
        <v>8</v>
      </c>
      <c r="B25" s="1">
        <f t="shared" si="0"/>
        <v>72</v>
      </c>
      <c r="C25" s="2">
        <f t="shared" si="7"/>
        <v>1.5408E-20</v>
      </c>
      <c r="D25" s="1">
        <f t="shared" si="1"/>
        <v>17</v>
      </c>
      <c r="E25" s="1">
        <f t="shared" si="4"/>
        <v>0.0005587254292541966</v>
      </c>
      <c r="F25" s="1">
        <f t="shared" si="2"/>
        <v>0.009498332297321341</v>
      </c>
      <c r="G25" s="3">
        <f t="shared" si="3"/>
        <v>5.7466659470178537E+20</v>
      </c>
      <c r="H25" s="1">
        <f t="shared" si="5"/>
        <v>17</v>
      </c>
      <c r="I25" s="1">
        <f t="shared" si="6"/>
        <v>81</v>
      </c>
    </row>
    <row r="26" spans="1:9" ht="15">
      <c r="A26" s="1">
        <v>9</v>
      </c>
      <c r="B26" s="1">
        <f t="shared" si="0"/>
        <v>90</v>
      </c>
      <c r="C26" s="2">
        <f t="shared" si="7"/>
        <v>1.926E-20</v>
      </c>
      <c r="D26" s="1">
        <f t="shared" si="1"/>
        <v>19</v>
      </c>
      <c r="E26" s="1">
        <f t="shared" si="4"/>
        <v>8.590096591729182E-05</v>
      </c>
      <c r="F26" s="1">
        <f t="shared" si="2"/>
        <v>0.0016321183524285446</v>
      </c>
      <c r="G26" s="3">
        <f t="shared" si="3"/>
        <v>9.874616578795705E+19</v>
      </c>
      <c r="H26" s="1">
        <f t="shared" si="5"/>
        <v>19</v>
      </c>
      <c r="I26" s="1">
        <f t="shared" si="6"/>
        <v>100</v>
      </c>
    </row>
    <row r="27" spans="1:9" ht="15">
      <c r="A27" s="1">
        <v>10</v>
      </c>
      <c r="B27" s="1">
        <f t="shared" si="0"/>
        <v>110</v>
      </c>
      <c r="C27" s="2">
        <f t="shared" si="7"/>
        <v>2.354E-20</v>
      </c>
      <c r="D27" s="1">
        <f t="shared" si="1"/>
        <v>21</v>
      </c>
      <c r="E27" s="1">
        <f t="shared" si="4"/>
        <v>1.0726105340097887E-05</v>
      </c>
      <c r="F27" s="1">
        <f t="shared" si="2"/>
        <v>0.00022524821214205563</v>
      </c>
      <c r="G27" s="3">
        <f t="shared" si="3"/>
        <v>1.3627931618147854E+19</v>
      </c>
      <c r="H27" s="1">
        <f t="shared" si="5"/>
        <v>21</v>
      </c>
      <c r="I27" s="1">
        <f t="shared" si="6"/>
        <v>121</v>
      </c>
    </row>
    <row r="28" spans="1:9" ht="15">
      <c r="A28" s="1">
        <v>11</v>
      </c>
      <c r="B28" s="1">
        <f t="shared" si="0"/>
        <v>132</v>
      </c>
      <c r="C28" s="2">
        <f t="shared" si="7"/>
        <v>2.8248E-20</v>
      </c>
      <c r="D28" s="1">
        <f t="shared" si="1"/>
        <v>23</v>
      </c>
      <c r="E28" s="1">
        <f t="shared" si="4"/>
        <v>1.0877534499234944E-06</v>
      </c>
      <c r="F28" s="1">
        <f t="shared" si="2"/>
        <v>2.501832934824037E-05</v>
      </c>
      <c r="G28" s="3">
        <f t="shared" si="3"/>
        <v>1.5136549955970266E+18</v>
      </c>
      <c r="H28" s="1">
        <f t="shared" si="5"/>
        <v>23</v>
      </c>
      <c r="I28" s="1">
        <f t="shared" si="6"/>
        <v>144</v>
      </c>
    </row>
    <row r="29" spans="1:9" ht="15">
      <c r="A29" s="1">
        <v>12</v>
      </c>
      <c r="B29" s="1">
        <f t="shared" si="0"/>
        <v>156</v>
      </c>
      <c r="C29" s="2">
        <f t="shared" si="7"/>
        <v>3.3384E-20</v>
      </c>
      <c r="D29" s="1">
        <f t="shared" si="1"/>
        <v>25</v>
      </c>
      <c r="E29" s="1">
        <f t="shared" si="4"/>
        <v>8.959077263672814E-08</v>
      </c>
      <c r="F29" s="1">
        <f t="shared" si="2"/>
        <v>2.2397693159182035E-06</v>
      </c>
      <c r="G29" s="3">
        <f t="shared" si="3"/>
        <v>1.3551016803857733E+17</v>
      </c>
      <c r="H29" s="1">
        <f t="shared" si="5"/>
        <v>25</v>
      </c>
      <c r="I29" s="1">
        <f t="shared" si="6"/>
        <v>169</v>
      </c>
    </row>
    <row r="30" spans="1:9" ht="15">
      <c r="A30" s="1">
        <v>13</v>
      </c>
      <c r="B30" s="1">
        <f t="shared" si="0"/>
        <v>182</v>
      </c>
      <c r="C30" s="2">
        <f t="shared" si="7"/>
        <v>3.8948E-20</v>
      </c>
      <c r="D30" s="1">
        <f t="shared" si="1"/>
        <v>27</v>
      </c>
      <c r="E30" s="1">
        <f t="shared" si="4"/>
        <v>5.992947810371922E-09</v>
      </c>
      <c r="F30" s="1">
        <f t="shared" si="2"/>
        <v>1.6180959088004189E-07</v>
      </c>
      <c r="G30" s="3">
        <f t="shared" si="3"/>
        <v>9789778212681212</v>
      </c>
      <c r="H30" s="1">
        <f t="shared" si="5"/>
        <v>27</v>
      </c>
      <c r="I30" s="1">
        <f t="shared" si="6"/>
        <v>196</v>
      </c>
    </row>
    <row r="31" spans="1:9" ht="15">
      <c r="A31" s="1">
        <v>14</v>
      </c>
      <c r="B31" s="1">
        <f t="shared" si="0"/>
        <v>210</v>
      </c>
      <c r="C31" s="2">
        <f t="shared" si="7"/>
        <v>4.494E-20</v>
      </c>
      <c r="D31" s="1">
        <f t="shared" si="1"/>
        <v>29</v>
      </c>
      <c r="E31" s="1">
        <f t="shared" si="4"/>
        <v>3.2558329224740526E-10</v>
      </c>
      <c r="F31" s="1">
        <f t="shared" si="2"/>
        <v>9.441915475174752E-09</v>
      </c>
      <c r="G31" s="3">
        <f t="shared" si="3"/>
        <v>571253273073101.1</v>
      </c>
      <c r="H31" s="1">
        <f t="shared" si="5"/>
        <v>29</v>
      </c>
      <c r="I31" s="1">
        <f t="shared" si="6"/>
        <v>225</v>
      </c>
    </row>
    <row r="32" spans="1:9" ht="15">
      <c r="A32" s="1">
        <v>15</v>
      </c>
      <c r="B32" s="1">
        <f t="shared" si="0"/>
        <v>240</v>
      </c>
      <c r="C32" s="2">
        <f t="shared" si="7"/>
        <v>5.136E-20</v>
      </c>
      <c r="D32" s="1">
        <f t="shared" si="1"/>
        <v>31</v>
      </c>
      <c r="E32" s="1">
        <f t="shared" si="4"/>
        <v>1.4365744105042685E-11</v>
      </c>
      <c r="F32" s="1">
        <f t="shared" si="2"/>
        <v>4.4533806725632325E-10</v>
      </c>
      <c r="G32" s="3">
        <f t="shared" si="3"/>
        <v>26943773137252.645</v>
      </c>
      <c r="H32" s="1">
        <f t="shared" si="5"/>
        <v>31</v>
      </c>
      <c r="I32" s="1">
        <f t="shared" si="6"/>
        <v>256</v>
      </c>
    </row>
    <row r="33" spans="1:9" ht="15">
      <c r="A33" s="1">
        <v>16</v>
      </c>
      <c r="B33" s="1">
        <f t="shared" si="0"/>
        <v>272</v>
      </c>
      <c r="C33" s="2">
        <f t="shared" si="7"/>
        <v>5.8208E-20</v>
      </c>
      <c r="D33" s="1">
        <f t="shared" si="1"/>
        <v>33</v>
      </c>
      <c r="E33" s="1">
        <f t="shared" si="4"/>
        <v>5.148000056028671E-13</v>
      </c>
      <c r="F33" s="1">
        <f t="shared" si="2"/>
        <v>1.6988400184894614E-11</v>
      </c>
      <c r="G33" s="3">
        <f t="shared" si="3"/>
        <v>1027829494493.2357</v>
      </c>
      <c r="H33" s="1">
        <f t="shared" si="5"/>
        <v>33</v>
      </c>
      <c r="I33" s="1">
        <f t="shared" si="6"/>
        <v>289</v>
      </c>
    </row>
    <row r="34" spans="1:9" ht="15">
      <c r="A34" s="1">
        <v>17</v>
      </c>
      <c r="B34" s="1">
        <f t="shared" si="0"/>
        <v>306</v>
      </c>
      <c r="C34" s="2">
        <f t="shared" si="7"/>
        <v>6.5484E-20</v>
      </c>
      <c r="D34" s="1">
        <f t="shared" si="1"/>
        <v>35</v>
      </c>
      <c r="E34" s="1">
        <f t="shared" si="4"/>
        <v>1.4982813058371174E-14</v>
      </c>
      <c r="F34" s="1">
        <f t="shared" si="2"/>
        <v>5.24398457042991E-13</v>
      </c>
      <c r="G34" s="3">
        <f t="shared" si="3"/>
        <v>31727072305.182682</v>
      </c>
      <c r="H34" s="1">
        <f t="shared" si="5"/>
        <v>35</v>
      </c>
      <c r="I34" s="1">
        <f t="shared" si="6"/>
        <v>324</v>
      </c>
    </row>
    <row r="35" spans="1:9" ht="15">
      <c r="A35" s="1">
        <v>18</v>
      </c>
      <c r="B35" s="1">
        <f t="shared" si="0"/>
        <v>342</v>
      </c>
      <c r="C35" s="2">
        <f t="shared" si="7"/>
        <v>7.318800000000001E-20</v>
      </c>
      <c r="D35" s="1">
        <f t="shared" si="1"/>
        <v>37</v>
      </c>
      <c r="E35" s="1">
        <f t="shared" si="4"/>
        <v>3.5415434937956445E-16</v>
      </c>
      <c r="F35" s="1">
        <f t="shared" si="2"/>
        <v>1.3103710927043884E-14</v>
      </c>
      <c r="G35" s="3">
        <f t="shared" si="3"/>
        <v>792798640.9282103</v>
      </c>
      <c r="H35" s="1">
        <f t="shared" si="5"/>
        <v>37</v>
      </c>
      <c r="I35" s="1">
        <f t="shared" si="6"/>
        <v>361</v>
      </c>
    </row>
    <row r="36" spans="1:9" ht="15">
      <c r="A36" s="1">
        <v>19</v>
      </c>
      <c r="B36" s="1">
        <f t="shared" si="0"/>
        <v>380</v>
      </c>
      <c r="C36" s="2">
        <f t="shared" si="7"/>
        <v>8.132E-20</v>
      </c>
      <c r="D36" s="1">
        <f t="shared" si="1"/>
        <v>39</v>
      </c>
      <c r="E36" s="1">
        <f t="shared" si="4"/>
        <v>6.798861586038158E-18</v>
      </c>
      <c r="F36" s="1">
        <f t="shared" si="2"/>
        <v>2.6515560185548817E-16</v>
      </c>
      <c r="G36" s="3">
        <f t="shared" si="3"/>
        <v>16042402.183314634</v>
      </c>
      <c r="H36" s="1">
        <f t="shared" si="5"/>
        <v>39</v>
      </c>
      <c r="I36" s="1">
        <f t="shared" si="6"/>
        <v>400</v>
      </c>
    </row>
    <row r="37" spans="1:9" ht="15">
      <c r="A37" s="1">
        <v>20</v>
      </c>
      <c r="B37" s="1">
        <f t="shared" si="0"/>
        <v>420</v>
      </c>
      <c r="C37" s="2">
        <f t="shared" si="7"/>
        <v>8.988E-20</v>
      </c>
      <c r="D37" s="1">
        <f t="shared" si="1"/>
        <v>41</v>
      </c>
      <c r="E37" s="1">
        <f t="shared" si="4"/>
        <v>1.060044801906593E-19</v>
      </c>
      <c r="F37" s="1">
        <f t="shared" si="2"/>
        <v>4.346183687817031E-18</v>
      </c>
      <c r="G37" s="3">
        <f t="shared" si="3"/>
        <v>262952.1163973827</v>
      </c>
      <c r="H37" s="1">
        <f t="shared" si="5"/>
        <v>41</v>
      </c>
      <c r="I37" s="1">
        <f t="shared" si="6"/>
        <v>441</v>
      </c>
    </row>
    <row r="38" spans="1:9" ht="15">
      <c r="A38" s="1">
        <v>21</v>
      </c>
      <c r="B38" s="1">
        <f t="shared" si="0"/>
        <v>462</v>
      </c>
      <c r="C38" s="2">
        <f t="shared" si="7"/>
        <v>9.886800000000001E-20</v>
      </c>
      <c r="D38" s="1">
        <f t="shared" si="1"/>
        <v>43</v>
      </c>
      <c r="E38" s="1">
        <f t="shared" si="4"/>
        <v>1.3423217981711334E-21</v>
      </c>
      <c r="F38" s="1">
        <f t="shared" si="2"/>
        <v>5.771983732135873E-20</v>
      </c>
      <c r="G38" s="3">
        <f t="shared" si="3"/>
        <v>3492.1564461964067</v>
      </c>
      <c r="H38" s="1">
        <f t="shared" si="5"/>
        <v>43</v>
      </c>
      <c r="I38" s="1">
        <f t="shared" si="6"/>
        <v>484</v>
      </c>
    </row>
    <row r="39" spans="1:9" ht="15">
      <c r="A39" s="1">
        <v>22</v>
      </c>
      <c r="B39" s="1">
        <f t="shared" si="0"/>
        <v>506</v>
      </c>
      <c r="C39" s="2">
        <f t="shared" si="7"/>
        <v>1.08284E-19</v>
      </c>
      <c r="D39" s="1">
        <f t="shared" si="1"/>
        <v>45</v>
      </c>
      <c r="E39" s="1">
        <f t="shared" si="4"/>
        <v>1.3804906386115153E-23</v>
      </c>
      <c r="F39" s="1">
        <f t="shared" si="2"/>
        <v>6.212207873751819E-22</v>
      </c>
      <c r="G39" s="3">
        <f t="shared" si="3"/>
        <v>37.585001583860674</v>
      </c>
      <c r="H39" s="1">
        <f t="shared" si="5"/>
        <v>37</v>
      </c>
      <c r="I39" s="1">
        <f t="shared" si="6"/>
        <v>529</v>
      </c>
    </row>
    <row r="40" spans="1:9" ht="15">
      <c r="A40" s="1">
        <v>23</v>
      </c>
      <c r="B40" s="1">
        <f t="shared" si="0"/>
        <v>552</v>
      </c>
      <c r="C40" s="2">
        <f t="shared" si="7"/>
        <v>1.18128E-19</v>
      </c>
      <c r="D40" s="1">
        <f t="shared" si="1"/>
        <v>47</v>
      </c>
      <c r="E40" s="1">
        <f t="shared" si="4"/>
        <v>1.1530673903473638E-25</v>
      </c>
      <c r="F40" s="1">
        <f t="shared" si="2"/>
        <v>5.41941673463261E-24</v>
      </c>
      <c r="G40" s="3">
        <f t="shared" si="3"/>
        <v>0.3278846920358306</v>
      </c>
      <c r="H40" s="1">
        <f t="shared" si="5"/>
        <v>0</v>
      </c>
      <c r="I40" s="1">
        <f t="shared" si="6"/>
        <v>576</v>
      </c>
    </row>
    <row r="41" spans="1:9" ht="15">
      <c r="A41" s="1">
        <v>24</v>
      </c>
      <c r="B41" s="1">
        <f t="shared" si="0"/>
        <v>600</v>
      </c>
      <c r="C41" s="2">
        <f t="shared" si="7"/>
        <v>1.284E-19</v>
      </c>
      <c r="D41" s="1">
        <f t="shared" si="1"/>
        <v>49</v>
      </c>
      <c r="E41" s="1">
        <f t="shared" si="4"/>
        <v>7.822045094446218E-28</v>
      </c>
      <c r="F41" s="1">
        <f t="shared" si="2"/>
        <v>3.832802096278647E-26</v>
      </c>
      <c r="G41" s="3">
        <f t="shared" si="3"/>
        <v>0.002318915847422471</v>
      </c>
      <c r="H41" s="1">
        <f t="shared" si="5"/>
        <v>0</v>
      </c>
      <c r="I41" s="1">
        <f t="shared" si="6"/>
        <v>625</v>
      </c>
    </row>
    <row r="42" spans="1:9" ht="15">
      <c r="A42" s="1">
        <v>25</v>
      </c>
      <c r="B42" s="1">
        <f t="shared" si="0"/>
        <v>650</v>
      </c>
      <c r="C42" s="2">
        <f t="shared" si="7"/>
        <v>1.391E-19</v>
      </c>
      <c r="D42" s="1">
        <f t="shared" si="1"/>
        <v>51</v>
      </c>
      <c r="E42" s="1">
        <f t="shared" si="4"/>
        <v>4.309534299770682E-30</v>
      </c>
      <c r="F42" s="1">
        <f t="shared" si="2"/>
        <v>2.1978624928830476E-28</v>
      </c>
      <c r="G42" s="3">
        <f t="shared" si="3"/>
        <v>1.3297472807558774E-05</v>
      </c>
      <c r="H42" s="1">
        <f t="shared" si="5"/>
        <v>0</v>
      </c>
      <c r="I42" s="1">
        <f t="shared" si="6"/>
        <v>676</v>
      </c>
    </row>
    <row r="43" spans="1:9" ht="15">
      <c r="A43" s="1">
        <v>26</v>
      </c>
      <c r="B43" s="1">
        <f t="shared" si="0"/>
        <v>702</v>
      </c>
      <c r="C43" s="2">
        <f t="shared" si="7"/>
        <v>1.50228E-19</v>
      </c>
      <c r="D43" s="1">
        <f t="shared" si="1"/>
        <v>53</v>
      </c>
      <c r="E43" s="1">
        <f t="shared" si="4"/>
        <v>1.9283451459147254E-32</v>
      </c>
      <c r="F43" s="1">
        <f t="shared" si="2"/>
        <v>1.0220229273348044E-30</v>
      </c>
      <c r="G43" s="3">
        <f t="shared" si="3"/>
        <v>6.183426910893349E-08</v>
      </c>
      <c r="H43" s="1">
        <f t="shared" si="5"/>
        <v>0</v>
      </c>
      <c r="I43" s="1">
        <f t="shared" si="6"/>
        <v>729</v>
      </c>
    </row>
    <row r="44" spans="1:9" ht="15">
      <c r="A44" s="1">
        <v>27</v>
      </c>
      <c r="B44" s="1">
        <f t="shared" si="0"/>
        <v>756</v>
      </c>
      <c r="C44" s="2">
        <f t="shared" si="7"/>
        <v>1.61784E-19</v>
      </c>
      <c r="D44" s="1">
        <f t="shared" si="1"/>
        <v>55</v>
      </c>
      <c r="E44" s="1">
        <f t="shared" si="4"/>
        <v>7.007830636107659E-35</v>
      </c>
      <c r="F44" s="1">
        <f t="shared" si="2"/>
        <v>3.854306849859212E-33</v>
      </c>
      <c r="G44" s="3">
        <f t="shared" si="3"/>
        <v>2.3319266193382203E-10</v>
      </c>
      <c r="H44" s="1">
        <f t="shared" si="5"/>
        <v>0</v>
      </c>
      <c r="I44" s="1">
        <f t="shared" si="6"/>
        <v>784</v>
      </c>
    </row>
    <row r="45" spans="1:9" ht="15">
      <c r="A45" s="1">
        <v>28</v>
      </c>
      <c r="B45" s="1">
        <f t="shared" si="0"/>
        <v>812</v>
      </c>
      <c r="C45" s="2">
        <f t="shared" si="7"/>
        <v>1.7376800000000001E-19</v>
      </c>
      <c r="D45" s="1">
        <f t="shared" si="1"/>
        <v>57</v>
      </c>
      <c r="E45" s="1">
        <f t="shared" si="4"/>
        <v>2.068363316714777E-37</v>
      </c>
      <c r="F45" s="1">
        <f t="shared" si="2"/>
        <v>1.1789670905274228E-35</v>
      </c>
      <c r="G45" s="3">
        <f t="shared" si="3"/>
        <v>7.132967998707872E-13</v>
      </c>
      <c r="H45" s="1">
        <f t="shared" si="5"/>
        <v>0</v>
      </c>
      <c r="I45" s="1">
        <f t="shared" si="6"/>
        <v>841</v>
      </c>
    </row>
    <row r="46" spans="1:9" ht="15">
      <c r="A46" s="1">
        <v>29</v>
      </c>
      <c r="B46" s="1">
        <f t="shared" si="0"/>
        <v>870</v>
      </c>
      <c r="C46" s="2">
        <f t="shared" si="7"/>
        <v>1.8618E-19</v>
      </c>
      <c r="D46" s="1">
        <f t="shared" si="1"/>
        <v>59</v>
      </c>
      <c r="E46" s="1">
        <f t="shared" si="4"/>
        <v>4.958090586531876E-40</v>
      </c>
      <c r="F46" s="1">
        <f t="shared" si="2"/>
        <v>2.925273446053807E-38</v>
      </c>
      <c r="G46" s="3">
        <f t="shared" si="3"/>
        <v>1.769844302340716E-15</v>
      </c>
      <c r="H46" s="1">
        <f t="shared" si="5"/>
        <v>0</v>
      </c>
      <c r="I46" s="1">
        <f t="shared" si="6"/>
        <v>900</v>
      </c>
    </row>
    <row r="47" spans="1:9" ht="15">
      <c r="A47" s="1">
        <v>30</v>
      </c>
      <c r="B47" s="1">
        <f t="shared" si="0"/>
        <v>930</v>
      </c>
      <c r="C47" s="2">
        <f t="shared" si="7"/>
        <v>1.9902E-19</v>
      </c>
      <c r="D47" s="1">
        <f t="shared" si="1"/>
        <v>61</v>
      </c>
      <c r="E47" s="1">
        <f t="shared" si="4"/>
        <v>9.652648435443914E-43</v>
      </c>
      <c r="F47" s="1">
        <f t="shared" si="2"/>
        <v>5.888115545620787E-41</v>
      </c>
      <c r="G47" s="3">
        <f t="shared" si="3"/>
        <v>3.562418331865261E-18</v>
      </c>
      <c r="H47" s="1">
        <f t="shared" si="5"/>
        <v>0</v>
      </c>
      <c r="I47" s="1">
        <f t="shared" si="6"/>
        <v>961</v>
      </c>
    </row>
    <row r="48" spans="1:9" ht="15">
      <c r="A48" s="1">
        <v>31</v>
      </c>
      <c r="B48" s="1">
        <f t="shared" si="0"/>
        <v>992</v>
      </c>
      <c r="C48" s="2">
        <f t="shared" si="7"/>
        <v>2.12288E-19</v>
      </c>
      <c r="D48" s="1">
        <f t="shared" si="1"/>
        <v>63</v>
      </c>
      <c r="E48" s="1">
        <f t="shared" si="4"/>
        <v>1.5262403160642023E-45</v>
      </c>
      <c r="F48" s="1">
        <f t="shared" si="2"/>
        <v>9.615313991204474E-44</v>
      </c>
      <c r="G48" s="3">
        <f t="shared" si="3"/>
        <v>5.817442025977763E-21</v>
      </c>
      <c r="H48" s="1">
        <f t="shared" si="5"/>
        <v>0</v>
      </c>
      <c r="I48" s="1">
        <f t="shared" si="6"/>
        <v>1024</v>
      </c>
    </row>
    <row r="49" spans="1:9" ht="15">
      <c r="A49" s="1">
        <v>32</v>
      </c>
      <c r="B49" s="1">
        <f aca="true" t="shared" si="8" ref="B49:B80">A49*(A49+1)</f>
        <v>1056</v>
      </c>
      <c r="C49" s="2">
        <f t="shared" si="7"/>
        <v>2.25984E-19</v>
      </c>
      <c r="D49" s="1">
        <f aca="true" t="shared" si="9" ref="D49:D67">2*A49+1</f>
        <v>65</v>
      </c>
      <c r="E49" s="1">
        <f t="shared" si="4"/>
        <v>1.9599444163274107E-48</v>
      </c>
      <c r="F49" s="1">
        <f aca="true" t="shared" si="10" ref="F49:F80">D49*E49</f>
        <v>1.273963870612817E-46</v>
      </c>
      <c r="G49" s="3">
        <f aca="true" t="shared" si="11" ref="G49:G80">F49/$F$13*$C$11</f>
        <v>7.707716011416413E-24</v>
      </c>
      <c r="H49" s="1">
        <f t="shared" si="5"/>
        <v>0</v>
      </c>
      <c r="I49" s="1">
        <f t="shared" si="6"/>
        <v>1089</v>
      </c>
    </row>
    <row r="50" spans="1:9" ht="15">
      <c r="A50" s="1">
        <v>33</v>
      </c>
      <c r="B50" s="1">
        <f t="shared" si="8"/>
        <v>1122</v>
      </c>
      <c r="C50" s="2">
        <f t="shared" si="7"/>
        <v>2.40108E-19</v>
      </c>
      <c r="D50" s="1">
        <f t="shared" si="9"/>
        <v>67</v>
      </c>
      <c r="E50" s="1">
        <f aca="true" t="shared" si="12" ref="E50:E67">$C$10^B50</f>
        <v>2.044132248208715E-51</v>
      </c>
      <c r="F50" s="1">
        <f t="shared" si="10"/>
        <v>1.369568606299839E-49</v>
      </c>
      <c r="G50" s="3">
        <f t="shared" si="11"/>
        <v>8.28614226746685E-27</v>
      </c>
      <c r="H50" s="1">
        <f t="shared" si="5"/>
        <v>0</v>
      </c>
      <c r="I50" s="1">
        <f aca="true" t="shared" si="13" ref="I50:I67">D50+I49</f>
        <v>1156</v>
      </c>
    </row>
    <row r="51" spans="1:9" ht="15">
      <c r="A51" s="1">
        <v>34</v>
      </c>
      <c r="B51" s="1">
        <f t="shared" si="8"/>
        <v>1190</v>
      </c>
      <c r="C51" s="2">
        <f t="shared" si="7"/>
        <v>2.5466E-19</v>
      </c>
      <c r="D51" s="1">
        <f t="shared" si="9"/>
        <v>69</v>
      </c>
      <c r="E51" s="1">
        <f t="shared" si="12"/>
        <v>1.7314845689116163E-54</v>
      </c>
      <c r="F51" s="1">
        <f t="shared" si="10"/>
        <v>1.1947243525490153E-52</v>
      </c>
      <c r="G51" s="3">
        <f t="shared" si="11"/>
        <v>7.228302335561154E-30</v>
      </c>
      <c r="H51" s="1">
        <f t="shared" si="5"/>
        <v>0</v>
      </c>
      <c r="I51" s="1">
        <f t="shared" si="13"/>
        <v>1225</v>
      </c>
    </row>
    <row r="52" spans="1:9" ht="15">
      <c r="A52" s="1">
        <v>35</v>
      </c>
      <c r="B52" s="1">
        <f t="shared" si="8"/>
        <v>1260</v>
      </c>
      <c r="C52" s="2">
        <f t="shared" si="7"/>
        <v>2.6964E-19</v>
      </c>
      <c r="D52" s="1">
        <f t="shared" si="9"/>
        <v>71</v>
      </c>
      <c r="E52" s="1">
        <f t="shared" si="12"/>
        <v>1.191167024649764E-57</v>
      </c>
      <c r="F52" s="1">
        <f t="shared" si="10"/>
        <v>8.457285875013325E-56</v>
      </c>
      <c r="G52" s="3">
        <f t="shared" si="11"/>
        <v>5.11681369116138E-33</v>
      </c>
      <c r="H52" s="1">
        <f t="shared" si="5"/>
        <v>0</v>
      </c>
      <c r="I52" s="1">
        <f t="shared" si="13"/>
        <v>1296</v>
      </c>
    </row>
    <row r="53" spans="1:9" ht="15">
      <c r="A53" s="1">
        <v>36</v>
      </c>
      <c r="B53" s="1">
        <f t="shared" si="8"/>
        <v>1332</v>
      </c>
      <c r="C53" s="2">
        <f t="shared" si="7"/>
        <v>2.85048E-19</v>
      </c>
      <c r="D53" s="1">
        <f t="shared" si="9"/>
        <v>73</v>
      </c>
      <c r="E53" s="1">
        <f t="shared" si="12"/>
        <v>6.655353071608836E-61</v>
      </c>
      <c r="F53" s="1">
        <f t="shared" si="10"/>
        <v>4.85840774227445E-59</v>
      </c>
      <c r="G53" s="3">
        <f t="shared" si="11"/>
        <v>2.93942614927572E-36</v>
      </c>
      <c r="H53" s="1">
        <f t="shared" si="5"/>
        <v>0</v>
      </c>
      <c r="I53" s="1">
        <f t="shared" si="13"/>
        <v>1369</v>
      </c>
    </row>
    <row r="54" spans="1:9" ht="15">
      <c r="A54" s="1">
        <v>37</v>
      </c>
      <c r="B54" s="1">
        <f t="shared" si="8"/>
        <v>1406</v>
      </c>
      <c r="C54" s="2">
        <f t="shared" si="7"/>
        <v>3.00884E-19</v>
      </c>
      <c r="D54" s="1">
        <f t="shared" si="9"/>
        <v>75</v>
      </c>
      <c r="E54" s="1">
        <f t="shared" si="12"/>
        <v>3.020048649328975E-64</v>
      </c>
      <c r="F54" s="1">
        <f t="shared" si="10"/>
        <v>2.2650364869967313E-62</v>
      </c>
      <c r="G54" s="3">
        <f t="shared" si="11"/>
        <v>1.3703887841708661E-39</v>
      </c>
      <c r="H54" s="1">
        <f t="shared" si="5"/>
        <v>0</v>
      </c>
      <c r="I54" s="1">
        <f t="shared" si="13"/>
        <v>1444</v>
      </c>
    </row>
    <row r="55" spans="1:9" ht="15">
      <c r="A55" s="1">
        <v>38</v>
      </c>
      <c r="B55" s="1">
        <f t="shared" si="8"/>
        <v>1482</v>
      </c>
      <c r="C55" s="2">
        <f t="shared" si="7"/>
        <v>3.17148E-19</v>
      </c>
      <c r="D55" s="1">
        <f t="shared" si="9"/>
        <v>77</v>
      </c>
      <c r="E55" s="1">
        <f t="shared" si="12"/>
        <v>1.113015414139788E-67</v>
      </c>
      <c r="F55" s="1">
        <f t="shared" si="10"/>
        <v>8.570218688876368E-66</v>
      </c>
      <c r="G55" s="3">
        <f t="shared" si="11"/>
        <v>5.185140123150991E-43</v>
      </c>
      <c r="H55" s="1">
        <f t="shared" si="5"/>
        <v>0</v>
      </c>
      <c r="I55" s="1">
        <f t="shared" si="13"/>
        <v>1521</v>
      </c>
    </row>
    <row r="56" spans="1:9" ht="15">
      <c r="A56" s="1">
        <v>39</v>
      </c>
      <c r="B56" s="1">
        <f t="shared" si="8"/>
        <v>1560</v>
      </c>
      <c r="C56" s="2">
        <f t="shared" si="7"/>
        <v>3.3384000000000003E-19</v>
      </c>
      <c r="D56" s="1">
        <f t="shared" si="9"/>
        <v>79</v>
      </c>
      <c r="E56" s="1">
        <f t="shared" si="12"/>
        <v>3.331446320700971E-71</v>
      </c>
      <c r="F56" s="1">
        <f t="shared" si="10"/>
        <v>2.631842593353767E-69</v>
      </c>
      <c r="G56" s="3">
        <f t="shared" si="11"/>
        <v>1.5923132330717162E-46</v>
      </c>
      <c r="H56" s="1">
        <f t="shared" si="5"/>
        <v>0</v>
      </c>
      <c r="I56" s="1">
        <f t="shared" si="13"/>
        <v>1600</v>
      </c>
    </row>
    <row r="57" spans="1:9" ht="15">
      <c r="A57" s="1">
        <v>40</v>
      </c>
      <c r="B57" s="1">
        <f t="shared" si="8"/>
        <v>1640</v>
      </c>
      <c r="C57" s="2">
        <f t="shared" si="7"/>
        <v>3.5096E-19</v>
      </c>
      <c r="D57" s="1">
        <f t="shared" si="9"/>
        <v>81</v>
      </c>
      <c r="E57" s="1">
        <f t="shared" si="12"/>
        <v>8.098579726446651E-75</v>
      </c>
      <c r="F57" s="1">
        <f t="shared" si="10"/>
        <v>6.559849578421787E-73</v>
      </c>
      <c r="G57" s="3">
        <f t="shared" si="11"/>
        <v>3.9688297913631683E-50</v>
      </c>
      <c r="H57" s="1">
        <f t="shared" si="5"/>
        <v>0</v>
      </c>
      <c r="I57" s="1">
        <f t="shared" si="13"/>
        <v>1681</v>
      </c>
    </row>
    <row r="58" spans="1:9" ht="15">
      <c r="A58" s="1">
        <v>41</v>
      </c>
      <c r="B58" s="1">
        <f t="shared" si="8"/>
        <v>1722</v>
      </c>
      <c r="C58" s="2">
        <f t="shared" si="7"/>
        <v>3.68508E-19</v>
      </c>
      <c r="D58" s="1">
        <f t="shared" si="9"/>
        <v>83</v>
      </c>
      <c r="E58" s="1">
        <f t="shared" si="12"/>
        <v>1.5989294624500299E-78</v>
      </c>
      <c r="F58" s="1">
        <f t="shared" si="10"/>
        <v>1.3271114538335248E-76</v>
      </c>
      <c r="G58" s="3">
        <f t="shared" si="11"/>
        <v>8.029268676768911E-54</v>
      </c>
      <c r="H58" s="1">
        <f t="shared" si="5"/>
        <v>0</v>
      </c>
      <c r="I58" s="1">
        <f t="shared" si="13"/>
        <v>1764</v>
      </c>
    </row>
    <row r="59" spans="1:9" ht="15">
      <c r="A59" s="1">
        <v>42</v>
      </c>
      <c r="B59" s="1">
        <f t="shared" si="8"/>
        <v>1806</v>
      </c>
      <c r="C59" s="2">
        <f t="shared" si="7"/>
        <v>3.86484E-19</v>
      </c>
      <c r="D59" s="1">
        <f t="shared" si="9"/>
        <v>85</v>
      </c>
      <c r="E59" s="1">
        <f t="shared" si="12"/>
        <v>2.563859069807152E-82</v>
      </c>
      <c r="F59" s="1">
        <f t="shared" si="10"/>
        <v>2.179280209336079E-80</v>
      </c>
      <c r="G59" s="3">
        <f t="shared" si="11"/>
        <v>1.3185046570263088E-57</v>
      </c>
      <c r="H59" s="1">
        <f t="shared" si="5"/>
        <v>0</v>
      </c>
      <c r="I59" s="1">
        <f t="shared" si="13"/>
        <v>1849</v>
      </c>
    </row>
    <row r="60" spans="1:9" ht="15">
      <c r="A60" s="1">
        <v>43</v>
      </c>
      <c r="B60" s="1">
        <f t="shared" si="8"/>
        <v>1892</v>
      </c>
      <c r="C60" s="2">
        <f t="shared" si="7"/>
        <v>4.04888E-19</v>
      </c>
      <c r="D60" s="1">
        <f t="shared" si="9"/>
        <v>87</v>
      </c>
      <c r="E60" s="1">
        <f t="shared" si="12"/>
        <v>3.3388998636869665E-86</v>
      </c>
      <c r="F60" s="1">
        <f t="shared" si="10"/>
        <v>2.904842881407661E-84</v>
      </c>
      <c r="G60" s="3">
        <f t="shared" si="11"/>
        <v>1.7574834345109535E-61</v>
      </c>
      <c r="H60" s="1">
        <f t="shared" si="5"/>
        <v>0</v>
      </c>
      <c r="I60" s="1">
        <f t="shared" si="13"/>
        <v>1936</v>
      </c>
    </row>
    <row r="61" spans="1:9" ht="15">
      <c r="A61" s="1">
        <v>44</v>
      </c>
      <c r="B61" s="1">
        <f t="shared" si="8"/>
        <v>1980</v>
      </c>
      <c r="C61" s="2">
        <f t="shared" si="7"/>
        <v>4.2372E-19</v>
      </c>
      <c r="D61" s="1">
        <f t="shared" si="9"/>
        <v>89</v>
      </c>
      <c r="E61" s="1">
        <f t="shared" si="12"/>
        <v>3.5314823550899088E-90</v>
      </c>
      <c r="F61" s="1">
        <f t="shared" si="10"/>
        <v>3.1430192960300185E-88</v>
      </c>
      <c r="G61" s="3">
        <f t="shared" si="11"/>
        <v>1.9015845512595333E-65</v>
      </c>
      <c r="H61" s="1">
        <f t="shared" si="5"/>
        <v>0</v>
      </c>
      <c r="I61" s="1">
        <f t="shared" si="13"/>
        <v>2025</v>
      </c>
    </row>
    <row r="62" spans="1:9" ht="15">
      <c r="A62" s="1">
        <v>45</v>
      </c>
      <c r="B62" s="1">
        <f t="shared" si="8"/>
        <v>2070</v>
      </c>
      <c r="C62" s="2">
        <f t="shared" si="7"/>
        <v>4.4298E-19</v>
      </c>
      <c r="D62" s="1">
        <f t="shared" si="9"/>
        <v>91</v>
      </c>
      <c r="E62" s="1">
        <f t="shared" si="12"/>
        <v>3.0335774542209576E-94</v>
      </c>
      <c r="F62" s="1">
        <f t="shared" si="10"/>
        <v>2.7605554833410713E-92</v>
      </c>
      <c r="G62" s="3">
        <f t="shared" si="11"/>
        <v>1.670186901698881E-69</v>
      </c>
      <c r="H62" s="1">
        <f t="shared" si="5"/>
        <v>0</v>
      </c>
      <c r="I62" s="1">
        <f t="shared" si="13"/>
        <v>2116</v>
      </c>
    </row>
    <row r="63" spans="1:9" ht="15">
      <c r="A63" s="1">
        <v>46</v>
      </c>
      <c r="B63" s="1">
        <f t="shared" si="8"/>
        <v>2162</v>
      </c>
      <c r="C63" s="2">
        <f t="shared" si="7"/>
        <v>4.62668E-19</v>
      </c>
      <c r="D63" s="1">
        <f t="shared" si="9"/>
        <v>93</v>
      </c>
      <c r="E63" s="1">
        <f t="shared" si="12"/>
        <v>2.1163989447303147E-98</v>
      </c>
      <c r="F63" s="1">
        <f t="shared" si="10"/>
        <v>1.9682510185991926E-96</v>
      </c>
      <c r="G63" s="3">
        <f t="shared" si="11"/>
        <v>1.1908281106312742E-73</v>
      </c>
      <c r="H63" s="1">
        <f t="shared" si="5"/>
        <v>0</v>
      </c>
      <c r="I63" s="1">
        <f t="shared" si="13"/>
        <v>2209</v>
      </c>
    </row>
    <row r="64" spans="1:9" ht="15">
      <c r="A64" s="1">
        <v>47</v>
      </c>
      <c r="B64" s="1">
        <f t="shared" si="8"/>
        <v>2256</v>
      </c>
      <c r="C64" s="2">
        <f t="shared" si="7"/>
        <v>4.82784E-19</v>
      </c>
      <c r="D64" s="1">
        <f t="shared" si="9"/>
        <v>95</v>
      </c>
      <c r="E64" s="1">
        <f t="shared" si="12"/>
        <v>1.19918002487647E-102</v>
      </c>
      <c r="F64" s="1">
        <f t="shared" si="10"/>
        <v>1.1392210236326465E-100</v>
      </c>
      <c r="G64" s="3">
        <f t="shared" si="11"/>
        <v>6.892496974950872E-78</v>
      </c>
      <c r="H64" s="1">
        <f t="shared" si="5"/>
        <v>0</v>
      </c>
      <c r="I64" s="1">
        <f t="shared" si="13"/>
        <v>2304</v>
      </c>
    </row>
    <row r="65" spans="1:9" ht="15">
      <c r="A65" s="1">
        <v>48</v>
      </c>
      <c r="B65" s="1">
        <f t="shared" si="8"/>
        <v>2352</v>
      </c>
      <c r="C65" s="2">
        <f t="shared" si="7"/>
        <v>5.033280000000001E-19</v>
      </c>
      <c r="D65" s="1">
        <f t="shared" si="9"/>
        <v>97</v>
      </c>
      <c r="E65" s="1">
        <f t="shared" si="12"/>
        <v>5.51843124751136E-107</v>
      </c>
      <c r="F65" s="1">
        <f t="shared" si="10"/>
        <v>5.352878310086019E-105</v>
      </c>
      <c r="G65" s="3">
        <f t="shared" si="11"/>
        <v>3.2385899482351106E-82</v>
      </c>
      <c r="H65" s="1">
        <f t="shared" si="5"/>
        <v>0</v>
      </c>
      <c r="I65" s="1">
        <f t="shared" si="13"/>
        <v>2401</v>
      </c>
    </row>
    <row r="66" spans="1:9" ht="15">
      <c r="A66" s="1">
        <v>49</v>
      </c>
      <c r="B66" s="1">
        <f t="shared" si="8"/>
        <v>2450</v>
      </c>
      <c r="C66" s="2">
        <f t="shared" si="7"/>
        <v>5.243E-19</v>
      </c>
      <c r="D66" s="1">
        <f t="shared" si="9"/>
        <v>99</v>
      </c>
      <c r="E66" s="1">
        <f t="shared" si="12"/>
        <v>2.0624873221774294E-111</v>
      </c>
      <c r="F66" s="1">
        <f t="shared" si="10"/>
        <v>2.0418624489556552E-109</v>
      </c>
      <c r="G66" s="3">
        <f t="shared" si="11"/>
        <v>1.2353643815153808E-86</v>
      </c>
      <c r="H66" s="1">
        <f t="shared" si="5"/>
        <v>0</v>
      </c>
      <c r="I66" s="1">
        <f t="shared" si="13"/>
        <v>2500</v>
      </c>
    </row>
    <row r="67" spans="1:9" ht="15">
      <c r="A67" s="1">
        <v>50</v>
      </c>
      <c r="B67" s="1">
        <f t="shared" si="8"/>
        <v>2550</v>
      </c>
      <c r="C67" s="2">
        <f t="shared" si="7"/>
        <v>5.457E-19</v>
      </c>
      <c r="D67" s="1">
        <f t="shared" si="9"/>
        <v>101</v>
      </c>
      <c r="E67" s="1">
        <f t="shared" si="12"/>
        <v>6.260533448825278E-116</v>
      </c>
      <c r="F67" s="1">
        <f t="shared" si="10"/>
        <v>6.3231387833135305E-114</v>
      </c>
      <c r="G67" s="3">
        <f t="shared" si="11"/>
        <v>3.825615401409286E-91</v>
      </c>
      <c r="H67" s="1">
        <f t="shared" si="5"/>
        <v>0</v>
      </c>
      <c r="I67" s="1">
        <f t="shared" si="13"/>
        <v>2601</v>
      </c>
    </row>
    <row r="68" spans="1:9" ht="15">
      <c r="A68" s="1">
        <v>51</v>
      </c>
      <c r="B68" s="1">
        <f t="shared" si="8"/>
        <v>2652</v>
      </c>
      <c r="C68" s="2">
        <f t="shared" si="7"/>
        <v>5.67528E-19</v>
      </c>
      <c r="D68" s="1">
        <f aca="true" t="shared" si="14" ref="D68:D80">2*A68+1</f>
        <v>103</v>
      </c>
      <c r="E68" s="1">
        <f aca="true" t="shared" si="15" ref="E68:E80">$C$10^B68</f>
        <v>1.5433903974103458E-120</v>
      </c>
      <c r="F68" s="1">
        <f aca="true" t="shared" si="16" ref="F68:F80">D68*E68</f>
        <v>1.5896921093326563E-118</v>
      </c>
      <c r="G68" s="3">
        <f aca="true" t="shared" si="17" ref="G68:G80">F68/$F$13*$C$11</f>
        <v>9.617929995480651E-96</v>
      </c>
      <c r="H68" s="1">
        <f aca="true" t="shared" si="18" ref="H68:H80">IF(G68&lt;1,0,IF(G68/D68&lt;1,INT(G68),D68))</f>
        <v>0</v>
      </c>
      <c r="I68" s="1">
        <f aca="true" t="shared" si="19" ref="I68:I80">D68+I67</f>
        <v>2704</v>
      </c>
    </row>
    <row r="69" spans="1:9" ht="15">
      <c r="A69" s="1">
        <v>52</v>
      </c>
      <c r="B69" s="1">
        <f t="shared" si="8"/>
        <v>2756</v>
      </c>
      <c r="C69" s="2">
        <f t="shared" si="7"/>
        <v>5.89784E-19</v>
      </c>
      <c r="D69" s="1">
        <f t="shared" si="14"/>
        <v>105</v>
      </c>
      <c r="E69" s="1">
        <f t="shared" si="15"/>
        <v>3.0901861983444987E-125</v>
      </c>
      <c r="F69" s="1">
        <f t="shared" si="16"/>
        <v>3.244695508261724E-123</v>
      </c>
      <c r="G69" s="3">
        <f t="shared" si="17"/>
        <v>1.963100531977378E-100</v>
      </c>
      <c r="H69" s="1">
        <f t="shared" si="18"/>
        <v>0</v>
      </c>
      <c r="I69" s="1">
        <f t="shared" si="19"/>
        <v>2809</v>
      </c>
    </row>
    <row r="70" spans="1:9" ht="15">
      <c r="A70" s="1">
        <v>53</v>
      </c>
      <c r="B70" s="1">
        <f t="shared" si="8"/>
        <v>2862</v>
      </c>
      <c r="C70" s="2">
        <f t="shared" si="7"/>
        <v>6.12468E-19</v>
      </c>
      <c r="D70" s="1">
        <f t="shared" si="14"/>
        <v>107</v>
      </c>
      <c r="E70" s="1">
        <f t="shared" si="15"/>
        <v>5.025021268118917E-130</v>
      </c>
      <c r="F70" s="1">
        <f t="shared" si="16"/>
        <v>5.37677275688724E-128</v>
      </c>
      <c r="G70" s="3">
        <f t="shared" si="17"/>
        <v>3.2530465285543878E-105</v>
      </c>
      <c r="H70" s="1">
        <f t="shared" si="18"/>
        <v>0</v>
      </c>
      <c r="I70" s="1">
        <f t="shared" si="19"/>
        <v>2916</v>
      </c>
    </row>
    <row r="71" spans="1:9" ht="15">
      <c r="A71" s="1">
        <v>54</v>
      </c>
      <c r="B71" s="1">
        <f t="shared" si="8"/>
        <v>2970</v>
      </c>
      <c r="C71" s="2">
        <f t="shared" si="7"/>
        <v>6.3558000000000005E-19</v>
      </c>
      <c r="D71" s="1">
        <f t="shared" si="14"/>
        <v>109</v>
      </c>
      <c r="E71" s="1">
        <f t="shared" si="15"/>
        <v>6.636445939589589E-135</v>
      </c>
      <c r="F71" s="1">
        <f t="shared" si="16"/>
        <v>7.233726074152653E-133</v>
      </c>
      <c r="G71" s="3">
        <f t="shared" si="17"/>
        <v>4.3765374803860513E-110</v>
      </c>
      <c r="H71" s="1">
        <f t="shared" si="18"/>
        <v>0</v>
      </c>
      <c r="I71" s="1">
        <f t="shared" si="19"/>
        <v>3025</v>
      </c>
    </row>
    <row r="72" spans="1:9" ht="15">
      <c r="A72" s="1">
        <v>55</v>
      </c>
      <c r="B72" s="1">
        <f t="shared" si="8"/>
        <v>3080</v>
      </c>
      <c r="C72" s="2">
        <f t="shared" si="7"/>
        <v>6.5912E-19</v>
      </c>
      <c r="D72" s="1">
        <f t="shared" si="14"/>
        <v>111</v>
      </c>
      <c r="E72" s="1">
        <f t="shared" si="15"/>
        <v>7.118321823190283E-140</v>
      </c>
      <c r="F72" s="1">
        <f t="shared" si="16"/>
        <v>7.901337223741214E-138</v>
      </c>
      <c r="G72" s="3">
        <f t="shared" si="17"/>
        <v>4.780454519619558E-115</v>
      </c>
      <c r="H72" s="1">
        <f t="shared" si="18"/>
        <v>0</v>
      </c>
      <c r="I72" s="1">
        <f t="shared" si="19"/>
        <v>3136</v>
      </c>
    </row>
    <row r="73" spans="1:9" ht="15">
      <c r="A73" s="1">
        <v>56</v>
      </c>
      <c r="B73" s="1">
        <f t="shared" si="8"/>
        <v>3192</v>
      </c>
      <c r="C73" s="2">
        <f t="shared" si="7"/>
        <v>6.83088E-19</v>
      </c>
      <c r="D73" s="1">
        <f t="shared" si="14"/>
        <v>113</v>
      </c>
      <c r="E73" s="1">
        <f t="shared" si="15"/>
        <v>6.201033501611956E-145</v>
      </c>
      <c r="F73" s="1">
        <f t="shared" si="16"/>
        <v>7.00716785682151E-143</v>
      </c>
      <c r="G73" s="3">
        <f t="shared" si="17"/>
        <v>4.239465586942071E-120</v>
      </c>
      <c r="H73" s="1">
        <f t="shared" si="18"/>
        <v>0</v>
      </c>
      <c r="I73" s="1">
        <f t="shared" si="19"/>
        <v>3249</v>
      </c>
    </row>
    <row r="74" spans="1:9" ht="15">
      <c r="A74" s="1">
        <v>57</v>
      </c>
      <c r="B74" s="1">
        <f t="shared" si="8"/>
        <v>3306</v>
      </c>
      <c r="C74" s="2">
        <f t="shared" si="7"/>
        <v>7.07484E-19</v>
      </c>
      <c r="D74" s="1">
        <f t="shared" si="14"/>
        <v>115</v>
      </c>
      <c r="E74" s="1">
        <f t="shared" si="15"/>
        <v>4.3872758101054513E-150</v>
      </c>
      <c r="F74" s="1">
        <f t="shared" si="16"/>
        <v>5.045367181621269E-148</v>
      </c>
      <c r="G74" s="3">
        <f t="shared" si="17"/>
        <v>3.052540052847077E-125</v>
      </c>
      <c r="H74" s="1">
        <f t="shared" si="18"/>
        <v>0</v>
      </c>
      <c r="I74" s="1">
        <f t="shared" si="19"/>
        <v>3364</v>
      </c>
    </row>
    <row r="75" spans="1:9" ht="15">
      <c r="A75" s="1">
        <v>58</v>
      </c>
      <c r="B75" s="1">
        <f t="shared" si="8"/>
        <v>3422</v>
      </c>
      <c r="C75" s="2">
        <f t="shared" si="7"/>
        <v>7.32308E-19</v>
      </c>
      <c r="D75" s="1">
        <f t="shared" si="14"/>
        <v>117</v>
      </c>
      <c r="E75" s="1">
        <f t="shared" si="15"/>
        <v>2.5209846339663094E-155</v>
      </c>
      <c r="F75" s="1">
        <f t="shared" si="16"/>
        <v>2.949552021740582E-153</v>
      </c>
      <c r="G75" s="3">
        <f t="shared" si="17"/>
        <v>1.7845332877092982E-130</v>
      </c>
      <c r="H75" s="1">
        <f t="shared" si="18"/>
        <v>0</v>
      </c>
      <c r="I75" s="1">
        <f t="shared" si="19"/>
        <v>3481</v>
      </c>
    </row>
    <row r="76" spans="1:9" ht="15">
      <c r="A76" s="1">
        <v>59</v>
      </c>
      <c r="B76" s="1">
        <f t="shared" si="8"/>
        <v>3540</v>
      </c>
      <c r="C76" s="2">
        <f t="shared" si="7"/>
        <v>7.5756E-19</v>
      </c>
      <c r="D76" s="1">
        <f t="shared" si="14"/>
        <v>119</v>
      </c>
      <c r="E76" s="1">
        <f t="shared" si="15"/>
        <v>1.1764943898484676E-160</v>
      </c>
      <c r="F76" s="1">
        <f t="shared" si="16"/>
        <v>1.4000283239196764E-158</v>
      </c>
      <c r="G76" s="3">
        <f t="shared" si="17"/>
        <v>8.47042916807472E-136</v>
      </c>
      <c r="H76" s="1">
        <f t="shared" si="18"/>
        <v>0</v>
      </c>
      <c r="I76" s="1">
        <f t="shared" si="19"/>
        <v>3600</v>
      </c>
    </row>
    <row r="77" spans="1:9" ht="15">
      <c r="A77" s="1">
        <v>60</v>
      </c>
      <c r="B77" s="1">
        <f t="shared" si="8"/>
        <v>3660</v>
      </c>
      <c r="C77" s="2">
        <f t="shared" si="7"/>
        <v>7.8324E-19</v>
      </c>
      <c r="D77" s="1">
        <f t="shared" si="14"/>
        <v>121</v>
      </c>
      <c r="E77" s="1">
        <f t="shared" si="15"/>
        <v>4.459168912329533E-166</v>
      </c>
      <c r="F77" s="1">
        <f t="shared" si="16"/>
        <v>5.3955943839187345E-164</v>
      </c>
      <c r="G77" s="3">
        <f t="shared" si="17"/>
        <v>3.264433959499487E-141</v>
      </c>
      <c r="H77" s="1">
        <f t="shared" si="18"/>
        <v>0</v>
      </c>
      <c r="I77" s="1">
        <f t="shared" si="19"/>
        <v>3721</v>
      </c>
    </row>
    <row r="78" spans="1:9" ht="15">
      <c r="A78" s="1">
        <v>61</v>
      </c>
      <c r="B78" s="1">
        <f t="shared" si="8"/>
        <v>3782</v>
      </c>
      <c r="C78" s="2">
        <f t="shared" si="7"/>
        <v>8.09348E-19</v>
      </c>
      <c r="D78" s="1">
        <f t="shared" si="14"/>
        <v>123</v>
      </c>
      <c r="E78" s="1">
        <f t="shared" si="15"/>
        <v>1.372658133480784E-171</v>
      </c>
      <c r="F78" s="1">
        <f t="shared" si="16"/>
        <v>1.6883695041813644E-169</v>
      </c>
      <c r="G78" s="3">
        <f t="shared" si="17"/>
        <v>1.021494640527443E-146</v>
      </c>
      <c r="H78" s="1">
        <f t="shared" si="18"/>
        <v>0</v>
      </c>
      <c r="I78" s="1">
        <f t="shared" si="19"/>
        <v>3844</v>
      </c>
    </row>
    <row r="79" spans="1:9" ht="15">
      <c r="A79" s="1">
        <v>62</v>
      </c>
      <c r="B79" s="1">
        <f t="shared" si="8"/>
        <v>3906</v>
      </c>
      <c r="C79" s="2">
        <f t="shared" si="7"/>
        <v>8.35884E-19</v>
      </c>
      <c r="D79" s="1">
        <f t="shared" si="14"/>
        <v>125</v>
      </c>
      <c r="E79" s="1">
        <f t="shared" si="15"/>
        <v>3.4317469228417904E-177</v>
      </c>
      <c r="F79" s="1">
        <f t="shared" si="16"/>
        <v>4.289683653552238E-175</v>
      </c>
      <c r="G79" s="3">
        <f t="shared" si="17"/>
        <v>2.5953376028231612E-152</v>
      </c>
      <c r="H79" s="1">
        <f t="shared" si="18"/>
        <v>0</v>
      </c>
      <c r="I79" s="1">
        <f t="shared" si="19"/>
        <v>3969</v>
      </c>
    </row>
    <row r="80" spans="1:9" ht="15">
      <c r="A80" s="1">
        <v>63</v>
      </c>
      <c r="B80" s="1">
        <f t="shared" si="8"/>
        <v>4032</v>
      </c>
      <c r="C80" s="2">
        <f t="shared" si="7"/>
        <v>8.62848E-19</v>
      </c>
      <c r="D80" s="1">
        <f t="shared" si="14"/>
        <v>127</v>
      </c>
      <c r="E80" s="1">
        <f t="shared" si="15"/>
        <v>6.968070229280261E-183</v>
      </c>
      <c r="F80" s="1">
        <f t="shared" si="16"/>
        <v>8.849449191185931E-181</v>
      </c>
      <c r="G80" s="3">
        <f t="shared" si="17"/>
        <v>5.354079718941254E-158</v>
      </c>
      <c r="H80" s="1">
        <f t="shared" si="18"/>
        <v>0</v>
      </c>
      <c r="I80" s="1">
        <f t="shared" si="19"/>
        <v>4096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2003-02-06T14:49:36Z</dcterms:modified>
  <cp:category/>
  <cp:version/>
  <cp:contentType/>
  <cp:contentStatus/>
</cp:coreProperties>
</file>